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<sst xmlns="http://schemas.openxmlformats.org/spreadsheetml/2006/main" count="102" uniqueCount="88">
  <si>
    <t xml:space="preserve">                  Закупівля спортивно-дидактичного інвентаря</t>
  </si>
  <si>
    <t xml:space="preserve">№ </t>
  </si>
  <si>
    <t>Ціна за од.</t>
  </si>
  <si>
    <t>Кількість</t>
  </si>
  <si>
    <t>Сума</t>
  </si>
  <si>
    <r>
      <t xml:space="preserve">Фітбол 85 см </t>
    </r>
    <r>
      <rPr>
        <sz val="11"/>
        <rFont val="Arial Cyr"/>
        <family val="0"/>
      </rPr>
      <t>нетоксичний, міцна гума, навантаження до 140 кг для інструктора</t>
    </r>
  </si>
  <si>
    <r>
      <t>Коврики йога-мат 6 мм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легкооброблюється, зносостійкий, не ковзає, прорезинений, буде поділений на 2</t>
    </r>
  </si>
  <si>
    <r>
      <t xml:space="preserve">Обруч Україна 55-70 см </t>
    </r>
    <r>
      <rPr>
        <sz val="11"/>
        <rFont val="Arial Cyr"/>
        <family val="0"/>
      </rPr>
      <t>нетоксичний, барвистий,легко миється</t>
    </r>
  </si>
  <si>
    <r>
      <t>Степ-платформа Zelart 10 см</t>
    </r>
    <r>
      <rPr>
        <sz val="11"/>
        <rFont val="Arial Cyr"/>
        <family val="0"/>
      </rPr>
      <t xml:space="preserve"> стійка, не ковзає по підлозі, нетоксична, легко миється</t>
    </r>
  </si>
  <si>
    <r>
      <t xml:space="preserve">М`яч для кочення 500 гр </t>
    </r>
    <r>
      <rPr>
        <sz val="11"/>
        <rFont val="Arial Cyr"/>
        <family val="0"/>
      </rPr>
      <t>нетоксичний, покращена гума, накачується, міцний, вологостійкий</t>
    </r>
  </si>
  <si>
    <r>
      <t xml:space="preserve">Скакалки кольорові, резинові </t>
    </r>
    <r>
      <rPr>
        <sz val="11"/>
        <rFont val="Arial Cyr"/>
        <family val="0"/>
      </rPr>
      <t>виробник Україна, нетоксичні, міцні, не скручуються</t>
    </r>
  </si>
  <si>
    <r>
      <t xml:space="preserve">Палиці кольорові 75 см </t>
    </r>
    <r>
      <rPr>
        <sz val="11"/>
        <rFont val="Arial Cyr"/>
        <family val="0"/>
      </rPr>
      <t>вироб. Україна, нетоксичні, легко миються</t>
    </r>
  </si>
  <si>
    <r>
      <t xml:space="preserve">Волейбольний м`яч </t>
    </r>
    <r>
      <rPr>
        <sz val="11"/>
        <rFont val="Arial Cyr"/>
        <family val="0"/>
      </rPr>
      <t>якісний, вологостійкий, нетоксичний, легко миється, накачується</t>
    </r>
  </si>
  <si>
    <r>
      <t xml:space="preserve">Футбольний м`яч </t>
    </r>
    <r>
      <rPr>
        <sz val="11"/>
        <rFont val="Arial Cyr"/>
        <family val="0"/>
      </rPr>
      <t>клубний, різнокольоровий, легко оброблюється, вир. Пакистан</t>
    </r>
  </si>
  <si>
    <r>
      <t xml:space="preserve">М`яч для метання </t>
    </r>
    <r>
      <rPr>
        <sz val="11"/>
        <rFont val="Arial Cyr"/>
        <family val="0"/>
      </rPr>
      <t>вир. Україна, 50мм.діаметр, 130 гр., нетоксичний, легко миється</t>
    </r>
  </si>
  <si>
    <r>
      <t xml:space="preserve">Еспандер кистьовий </t>
    </r>
    <r>
      <rPr>
        <sz val="11"/>
        <rFont val="Arial Cyr"/>
        <family val="0"/>
      </rPr>
      <t>з пухирцями силіконовий для точкового масажу кистей. Нетоксичний, легко миється</t>
    </r>
  </si>
  <si>
    <r>
      <t xml:space="preserve">Насос </t>
    </r>
    <r>
      <rPr>
        <sz val="11"/>
        <rFont val="Arial Cyr"/>
        <family val="0"/>
      </rPr>
      <t>з всіма видами насадок для м`ячів та фітболів, якісний</t>
    </r>
  </si>
  <si>
    <r>
      <t xml:space="preserve">Модуль 485/485 </t>
    </r>
    <r>
      <rPr>
        <sz val="11"/>
        <rFont val="Arial Cyr"/>
        <family val="0"/>
      </rPr>
      <t>комплект 12 пластин, 10мм товщ., нетоксичний, не ковзає по підлозі. Прорезинений. Легко оброблюється</t>
    </r>
  </si>
  <si>
    <r>
      <t xml:space="preserve">Кеглі в наборі 6 шт. </t>
    </r>
    <r>
      <rPr>
        <sz val="11"/>
        <rFont val="Arial Cyr"/>
        <family val="0"/>
      </rPr>
      <t xml:space="preserve">вироб. Україна, яскраві, стійкі, нетоксичні, легко миються, пластмасові. великі </t>
    </r>
  </si>
  <si>
    <r>
      <t>Манеж голубий</t>
    </r>
    <r>
      <rPr>
        <sz val="11"/>
        <rFont val="Arial Cyr"/>
        <family val="0"/>
      </rPr>
      <t xml:space="preserve"> для зберігання, попадання, метання м`ячів, стійкий, нетоксичний</t>
    </r>
  </si>
  <si>
    <r>
      <t xml:space="preserve">М`яч гімнастичний резиновий 20-25 см </t>
    </r>
    <r>
      <rPr>
        <sz val="11"/>
        <rFont val="Arial Cyr"/>
        <family val="0"/>
      </rPr>
      <t xml:space="preserve">якісний, покращений, різнокольоровий, нетоксичний, довговічний, накачується </t>
    </r>
  </si>
  <si>
    <r>
      <t xml:space="preserve">Маракас в руки дітям </t>
    </r>
    <r>
      <rPr>
        <sz val="11"/>
        <rFont val="Arial Cyr"/>
        <family val="0"/>
      </rPr>
      <t>кольоровий,</t>
    </r>
    <r>
      <rPr>
        <b/>
        <sz val="12"/>
        <rFont val="Arial Cyr"/>
        <family val="0"/>
      </rPr>
      <t xml:space="preserve"> </t>
    </r>
    <r>
      <rPr>
        <sz val="11"/>
        <rFont val="Arial Cyr"/>
        <family val="0"/>
      </rPr>
      <t>гладкий, нетоксичний, легко миється</t>
    </r>
  </si>
  <si>
    <r>
      <t xml:space="preserve">М`яч волейбольний </t>
    </r>
    <r>
      <rPr>
        <sz val="11"/>
        <rFont val="Arial Cyr"/>
        <family val="0"/>
      </rPr>
      <t xml:space="preserve">покращена якість спеціально для гри в волейбол, прилягає до руки, нетоксичний </t>
    </r>
  </si>
  <si>
    <r>
      <t xml:space="preserve">Кільцекид кольоровий </t>
    </r>
    <r>
      <rPr>
        <sz val="11"/>
        <rFont val="Arial Cyr"/>
        <family val="0"/>
      </rPr>
      <t>вир. Україна, нетоксичний, легко оброблюється</t>
    </r>
  </si>
  <si>
    <r>
      <t>Сітка для м`ячів</t>
    </r>
    <r>
      <rPr>
        <sz val="11"/>
        <rFont val="Arial Cyr"/>
        <family val="0"/>
      </rPr>
      <t xml:space="preserve"> легко оброблюється, кольорові на 10 м.</t>
    </r>
  </si>
  <si>
    <r>
      <t>Дуги для підліз.40 см</t>
    </r>
    <r>
      <rPr>
        <sz val="12"/>
        <rFont val="Arial Cyr"/>
        <family val="0"/>
      </rPr>
      <t xml:space="preserve">. </t>
    </r>
    <r>
      <rPr>
        <sz val="11"/>
        <rFont val="Arial Cyr"/>
        <family val="0"/>
      </rPr>
      <t xml:space="preserve">Стійкі, нетоксичні </t>
    </r>
  </si>
  <si>
    <r>
      <t>Дуги для підліз.60 см.</t>
    </r>
    <r>
      <rPr>
        <sz val="12"/>
        <rFont val="Arial Cyr"/>
        <family val="0"/>
      </rPr>
      <t xml:space="preserve"> </t>
    </r>
    <r>
      <rPr>
        <sz val="11"/>
        <rFont val="Arial Cyr"/>
        <family val="0"/>
      </rPr>
      <t xml:space="preserve">Стійкі, нетоксичні </t>
    </r>
  </si>
  <si>
    <r>
      <t>Сітка для м`ячів</t>
    </r>
    <r>
      <rPr>
        <sz val="12"/>
        <rFont val="Arial Cyr"/>
        <family val="0"/>
      </rPr>
      <t xml:space="preserve"> </t>
    </r>
    <r>
      <rPr>
        <sz val="11"/>
        <rFont val="Arial Cyr"/>
        <family val="0"/>
      </rPr>
      <t>легко оброблюється, кольорові на 15 м.</t>
    </r>
  </si>
  <si>
    <t>Кошторис проекту</t>
  </si>
  <si>
    <t>Закупівля спортивно-дидактичного інвентаря</t>
  </si>
  <si>
    <r>
      <t xml:space="preserve">Ортопедичний килимок (доріжка з камінцями) 180*35 </t>
    </r>
    <r>
      <rPr>
        <sz val="11"/>
        <rFont val="Arial Cyr"/>
        <family val="0"/>
      </rPr>
      <t>легко миється, камінці гладкі та різнокольорові,міцний вир. Китай, якісний, нетоксичний</t>
    </r>
  </si>
  <si>
    <t>Ремонт підлоги</t>
  </si>
  <si>
    <t>№</t>
  </si>
  <si>
    <t>Перелік робіт</t>
  </si>
  <si>
    <t>Од. вим.</t>
  </si>
  <si>
    <t>Ціна, грн за м. кв.</t>
  </si>
  <si>
    <t>Демонтаж паркету</t>
  </si>
  <si>
    <t>Зняття старого паркету</t>
  </si>
  <si>
    <t>кв. м</t>
  </si>
  <si>
    <t>Укладка в мішки для транспортування + мішки</t>
  </si>
  <si>
    <t>Чистка паркета від клею, цвяхів, смоли</t>
  </si>
  <si>
    <t>Транспортні затрати (перевоз для чистки паркету)</t>
  </si>
  <si>
    <t>Подготовчі роботи перед укладкою паркету</t>
  </si>
  <si>
    <t xml:space="preserve">Прибирання основи підлоги </t>
  </si>
  <si>
    <t>Грунтування підлоги</t>
  </si>
  <si>
    <t>Вирівнювання підлоги (самовирівнююча суміш)</t>
  </si>
  <si>
    <t>Кріплення фанерної дошки до основи  підлоги</t>
  </si>
  <si>
    <t>Грунтовка фанерної дошки</t>
  </si>
  <si>
    <t xml:space="preserve">Викладання паркету (кріплення за  допомогою клею та цяхів) </t>
  </si>
  <si>
    <t>Зняття старого лако-масляного покриття з паркету  шліфування</t>
  </si>
  <si>
    <t>Шпаклювання паркету (затирання щілин)</t>
  </si>
  <si>
    <t>кв .м</t>
  </si>
  <si>
    <t>Шліфування під покриття лаком</t>
  </si>
  <si>
    <t>Лакування паркету (1 шар грунт, 2 шар лак)</t>
  </si>
  <si>
    <t>сума за 1 кв.метр без транспортних видатків</t>
  </si>
  <si>
    <t>Всього</t>
  </si>
  <si>
    <t>Назва матеріалу</t>
  </si>
  <si>
    <t xml:space="preserve">Ціна, грн </t>
  </si>
  <si>
    <t>Наждачний папір</t>
  </si>
  <si>
    <t>зернистість 24 (на 9 заправок)               70 гр. – 1 заправка</t>
  </si>
  <si>
    <t>зернистість 36 (на 9 заправок)               70 гр. – 1 заправка</t>
  </si>
  <si>
    <t>зернистість 40 (на 9 заправок)               70 гр. – 1 заправка</t>
  </si>
  <si>
    <t>зернистість 60 (на 9 заправок)               70 гр. – 1 заправка</t>
  </si>
  <si>
    <t>зернистість 120 (на 9 заправок)             70 гр. – 1 заправка</t>
  </si>
  <si>
    <t>Наждачний папір для шліф. машинки маленької (7 штук)</t>
  </si>
  <si>
    <t>Орієнтовна сума</t>
  </si>
  <si>
    <t>Самовирівнююча суміш (5 мішков – 25 кг.) 170 гр.- 1 мішок</t>
  </si>
  <si>
    <t>Грунтовка Ceresit (20 литрів)          10 літрів – 250 гр.</t>
  </si>
  <si>
    <t>Фанера трохшарова 10 мм.       1 лист - (0,28х1,525) – 90 гр.</t>
  </si>
  <si>
    <t>С урахуванням підрізів необхідно 150 листів</t>
  </si>
  <si>
    <t>Дюбель-цвях (6х60) 1 500 штук            50 коп. – 1 шт.</t>
  </si>
  <si>
    <t>Сверло по бетону для перфоратора 2шт. (6х210)  60 гр. – 1 шт.</t>
  </si>
  <si>
    <t>Клей для паркету «Артелит каучуковий)</t>
  </si>
  <si>
    <t>3 відра по 21 кг.( 3 000,00 – 1 відро) + 1відро 12 кг. – 1 730,00</t>
  </si>
  <si>
    <r>
      <t xml:space="preserve">Лак НЦ-218 </t>
    </r>
    <r>
      <rPr>
        <sz val="12"/>
        <color indexed="8"/>
        <rFont val="Arial"/>
        <family val="2"/>
      </rPr>
      <t>(9 банок по 2,4 кг.)                320 гр. -1 банка</t>
    </r>
  </si>
  <si>
    <r>
      <t>Лак полуматовий «Джонстон»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(10 б. по 2,5 кг.) 1250 гр. -1 банка</t>
    </r>
  </si>
  <si>
    <t>Валік велюровий 150 мм (4 шт.)                  35 гр. – 1 валік</t>
  </si>
  <si>
    <t>Круг наждачний лепестковий (8 шт.)            35 гр. – 1 круг</t>
  </si>
  <si>
    <t>шлифування в недоступний місцях, під батареями</t>
  </si>
  <si>
    <t>Розчинювач для лака «уайт-спирит»  1 бутилка</t>
  </si>
  <si>
    <r>
      <t xml:space="preserve">Розчинювач </t>
    </r>
    <r>
      <rPr>
        <b/>
        <sz val="12"/>
        <color indexed="8"/>
        <rFont val="Arial"/>
        <family val="2"/>
      </rPr>
      <t>647</t>
    </r>
    <r>
      <rPr>
        <sz val="12"/>
        <color indexed="8"/>
        <rFont val="Arial"/>
        <family val="2"/>
      </rPr>
      <t xml:space="preserve">     1 бутилка</t>
    </r>
  </si>
  <si>
    <t>Cума</t>
  </si>
  <si>
    <t>Підсумкова сума:</t>
  </si>
  <si>
    <t>Магнітофон Sven та зарядний пристрій до нього</t>
  </si>
  <si>
    <t>Назва та характеристика товару</t>
  </si>
  <si>
    <r>
      <t xml:space="preserve">Фітбол 45 см з ріжками </t>
    </r>
    <r>
      <rPr>
        <sz val="11"/>
        <rFont val="Arial Cyr"/>
        <family val="0"/>
      </rPr>
      <t>виробник Україна, нетоксичний, покращена якість гуми</t>
    </r>
  </si>
  <si>
    <t>Загальна сума, грн</t>
  </si>
  <si>
    <t>Реставрація підлоги (60 кв 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</si>
</sst>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color indexed="12"/>
      <name val="Arial Cyr"/>
      <family val="0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/>
      <bottom style="medium">
        <color indexed="57"/>
      </bottom>
    </border>
    <border>
      <left/>
      <right style="medium">
        <color indexed="57"/>
      </right>
      <top/>
      <bottom style="medium">
        <color indexed="57"/>
      </bottom>
    </border>
    <border>
      <left/>
      <right style="medium">
        <color indexed="57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/>
    </border>
    <border>
      <left/>
      <right>
        <color indexed="63"/>
      </right>
      <top/>
      <bottom style="medium">
        <color indexed="57"/>
      </bottom>
    </border>
    <border>
      <left/>
      <right style="medium">
        <color indexed="57"/>
      </right>
      <top/>
      <bottom>
        <color indexed="63"/>
      </bottom>
    </border>
    <border>
      <left/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wrapText="1" shrinkToFi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8" fillId="24" borderId="15" xfId="0" applyFont="1" applyFill="1" applyBorder="1" applyAlignment="1">
      <alignment horizontal="justify" wrapText="1"/>
    </xf>
    <xf numFmtId="0" fontId="0" fillId="24" borderId="15" xfId="0" applyFill="1" applyBorder="1" applyAlignment="1">
      <alignment wrapText="1"/>
    </xf>
    <xf numFmtId="3" fontId="7" fillId="24" borderId="15" xfId="0" applyNumberFormat="1" applyFont="1" applyFill="1" applyBorder="1" applyAlignment="1">
      <alignment horizontal="center" wrapText="1"/>
    </xf>
    <xf numFmtId="0" fontId="0" fillId="24" borderId="14" xfId="0" applyFill="1" applyBorder="1" applyAlignment="1">
      <alignment wrapText="1"/>
    </xf>
    <xf numFmtId="0" fontId="9" fillId="24" borderId="15" xfId="0" applyFont="1" applyFill="1" applyBorder="1" applyAlignment="1">
      <alignment horizontal="justify" wrapText="1"/>
    </xf>
    <xf numFmtId="0" fontId="9" fillId="24" borderId="15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wrapText="1"/>
    </xf>
    <xf numFmtId="0" fontId="0" fillId="24" borderId="15" xfId="0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justify" wrapText="1"/>
    </xf>
    <xf numFmtId="0" fontId="10" fillId="24" borderId="15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3" fontId="11" fillId="24" borderId="15" xfId="0" applyNumberFormat="1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left" wrapText="1"/>
    </xf>
    <xf numFmtId="0" fontId="12" fillId="24" borderId="15" xfId="0" applyFont="1" applyFill="1" applyBorder="1" applyAlignment="1">
      <alignment horizontal="right" wrapText="1"/>
    </xf>
    <xf numFmtId="0" fontId="12" fillId="24" borderId="15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left" wrapText="1"/>
    </xf>
    <xf numFmtId="0" fontId="9" fillId="24" borderId="16" xfId="0" applyFont="1" applyFill="1" applyBorder="1" applyAlignment="1">
      <alignment horizontal="left" wrapText="1"/>
    </xf>
    <xf numFmtId="4" fontId="9" fillId="24" borderId="15" xfId="0" applyNumberFormat="1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justify" wrapText="1"/>
    </xf>
    <xf numFmtId="4" fontId="12" fillId="24" borderId="15" xfId="0" applyNumberFormat="1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7" fillId="0" borderId="15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8" xfId="0" applyFont="1" applyBorder="1" applyAlignment="1">
      <alignment/>
    </xf>
    <xf numFmtId="0" fontId="0" fillId="0" borderId="0" xfId="0" applyBorder="1" applyAlignment="1">
      <alignment/>
    </xf>
    <xf numFmtId="0" fontId="7" fillId="24" borderId="20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4" fontId="9" fillId="24" borderId="20" xfId="0" applyNumberFormat="1" applyFont="1" applyFill="1" applyBorder="1" applyAlignment="1">
      <alignment horizontal="center" wrapText="1"/>
    </xf>
    <xf numFmtId="4" fontId="9" fillId="24" borderId="14" xfId="0" applyNumberFormat="1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2" fillId="24" borderId="13" xfId="0" applyFont="1" applyFill="1" applyBorder="1" applyAlignment="1">
      <alignment horizontal="center" wrapText="1"/>
    </xf>
    <xf numFmtId="0" fontId="9" fillId="24" borderId="21" xfId="0" applyFont="1" applyFill="1" applyBorder="1" applyAlignment="1">
      <alignment horizontal="center" wrapText="1"/>
    </xf>
    <xf numFmtId="3" fontId="7" fillId="24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9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">
      <selection activeCell="H52" sqref="H52"/>
    </sheetView>
  </sheetViews>
  <sheetFormatPr defaultColWidth="9.00390625" defaultRowHeight="12.75"/>
  <cols>
    <col min="1" max="1" width="4.25390625" style="0" bestFit="1" customWidth="1"/>
    <col min="2" max="2" width="63.00390625" style="0" customWidth="1"/>
    <col min="3" max="3" width="12.625" style="0" bestFit="1" customWidth="1"/>
    <col min="4" max="4" width="10.25390625" style="0" customWidth="1"/>
    <col min="7" max="7" width="16.25390625" style="0" customWidth="1"/>
  </cols>
  <sheetData>
    <row r="1" spans="2:3" ht="18">
      <c r="B1" s="55" t="s">
        <v>28</v>
      </c>
      <c r="C1" s="2"/>
    </row>
    <row r="2" spans="2:3" ht="15">
      <c r="B2" s="1" t="s">
        <v>29</v>
      </c>
      <c r="C2" s="5">
        <f>E34</f>
        <v>64108</v>
      </c>
    </row>
    <row r="3" spans="2:3" ht="15">
      <c r="B3" s="1" t="s">
        <v>31</v>
      </c>
      <c r="C3" s="5">
        <f>C84</f>
        <v>83770</v>
      </c>
    </row>
    <row r="4" spans="2:3" ht="15">
      <c r="B4" s="1" t="s">
        <v>83</v>
      </c>
      <c r="C4" s="1">
        <v>2000</v>
      </c>
    </row>
    <row r="5" spans="2:3" ht="15.75">
      <c r="B5" s="6" t="s">
        <v>55</v>
      </c>
      <c r="C5" s="44">
        <f>C2+C3+C4</f>
        <v>149878</v>
      </c>
    </row>
    <row r="7" spans="1:5" ht="14.25" customHeight="1">
      <c r="A7" s="45" t="s">
        <v>0</v>
      </c>
      <c r="B7" s="49"/>
      <c r="C7" s="46"/>
      <c r="D7" s="46"/>
      <c r="E7" s="47"/>
    </row>
    <row r="8" spans="1:9" ht="15">
      <c r="A8" s="4" t="s">
        <v>1</v>
      </c>
      <c r="B8" s="2" t="s">
        <v>84</v>
      </c>
      <c r="C8" s="1" t="s">
        <v>2</v>
      </c>
      <c r="D8" s="1" t="s">
        <v>3</v>
      </c>
      <c r="E8" s="1" t="s">
        <v>4</v>
      </c>
      <c r="F8" s="12"/>
      <c r="G8" s="11"/>
      <c r="H8" s="11"/>
      <c r="I8" s="11"/>
    </row>
    <row r="9" spans="1:9" ht="30">
      <c r="A9" s="1">
        <v>1</v>
      </c>
      <c r="B9" s="3" t="s">
        <v>85</v>
      </c>
      <c r="C9" s="1">
        <v>170</v>
      </c>
      <c r="D9" s="1">
        <v>14</v>
      </c>
      <c r="E9" s="5">
        <f>C9*D9</f>
        <v>2380</v>
      </c>
      <c r="F9" s="12"/>
      <c r="G9" s="50"/>
      <c r="I9" s="10"/>
    </row>
    <row r="10" spans="1:9" ht="30">
      <c r="A10" s="1">
        <f>A9+1</f>
        <v>2</v>
      </c>
      <c r="B10" s="3" t="s">
        <v>5</v>
      </c>
      <c r="C10" s="1">
        <v>350</v>
      </c>
      <c r="D10" s="1">
        <v>1</v>
      </c>
      <c r="E10" s="5">
        <f aca="true" t="shared" si="0" ref="E10:E33">C10*D10</f>
        <v>350</v>
      </c>
      <c r="I10" s="10"/>
    </row>
    <row r="11" spans="1:9" ht="30">
      <c r="A11" s="1">
        <f aca="true" t="shared" si="1" ref="A11:A23">A10+1</f>
        <v>3</v>
      </c>
      <c r="B11" s="3" t="s">
        <v>8</v>
      </c>
      <c r="C11" s="1">
        <v>1000</v>
      </c>
      <c r="D11" s="1">
        <v>10</v>
      </c>
      <c r="E11" s="5">
        <f t="shared" si="0"/>
        <v>10000</v>
      </c>
      <c r="I11" s="10"/>
    </row>
    <row r="12" spans="1:9" ht="30">
      <c r="A12" s="1">
        <f t="shared" si="1"/>
        <v>4</v>
      </c>
      <c r="B12" s="3" t="s">
        <v>6</v>
      </c>
      <c r="C12" s="1">
        <v>582</v>
      </c>
      <c r="D12" s="1">
        <v>21</v>
      </c>
      <c r="E12" s="5">
        <f t="shared" si="0"/>
        <v>12222</v>
      </c>
      <c r="I12" s="10"/>
    </row>
    <row r="13" spans="1:9" ht="30">
      <c r="A13" s="1">
        <f t="shared" si="1"/>
        <v>5</v>
      </c>
      <c r="B13" s="3" t="s">
        <v>7</v>
      </c>
      <c r="C13" s="1">
        <v>56</v>
      </c>
      <c r="D13" s="1">
        <v>40</v>
      </c>
      <c r="E13" s="5">
        <f t="shared" si="0"/>
        <v>2240</v>
      </c>
      <c r="I13" s="10"/>
    </row>
    <row r="14" spans="1:9" ht="30">
      <c r="A14" s="1">
        <f t="shared" si="1"/>
        <v>6</v>
      </c>
      <c r="B14" s="3" t="s">
        <v>9</v>
      </c>
      <c r="C14" s="1">
        <v>150</v>
      </c>
      <c r="D14" s="1">
        <v>10</v>
      </c>
      <c r="E14" s="5">
        <f t="shared" si="0"/>
        <v>1500</v>
      </c>
      <c r="I14" s="10"/>
    </row>
    <row r="15" spans="1:9" ht="30">
      <c r="A15" s="1">
        <f t="shared" si="1"/>
        <v>7</v>
      </c>
      <c r="B15" s="3" t="s">
        <v>10</v>
      </c>
      <c r="C15" s="1">
        <v>40</v>
      </c>
      <c r="D15" s="1">
        <v>40</v>
      </c>
      <c r="E15" s="5">
        <f t="shared" si="0"/>
        <v>1600</v>
      </c>
      <c r="I15" s="10"/>
    </row>
    <row r="16" spans="1:9" ht="30">
      <c r="A16" s="1">
        <f t="shared" si="1"/>
        <v>8</v>
      </c>
      <c r="B16" s="3" t="s">
        <v>11</v>
      </c>
      <c r="C16" s="1">
        <v>60</v>
      </c>
      <c r="D16" s="1">
        <v>40</v>
      </c>
      <c r="E16" s="5">
        <f t="shared" si="0"/>
        <v>2400</v>
      </c>
      <c r="I16" s="10"/>
    </row>
    <row r="17" spans="1:9" ht="44.25">
      <c r="A17" s="1">
        <f t="shared" si="1"/>
        <v>9</v>
      </c>
      <c r="B17" s="3" t="s">
        <v>30</v>
      </c>
      <c r="C17" s="1">
        <v>500</v>
      </c>
      <c r="D17" s="1">
        <v>3</v>
      </c>
      <c r="E17" s="5">
        <f t="shared" si="0"/>
        <v>1500</v>
      </c>
      <c r="I17" s="10"/>
    </row>
    <row r="18" spans="1:9" ht="30">
      <c r="A18" s="1">
        <f t="shared" si="1"/>
        <v>10</v>
      </c>
      <c r="B18" s="3" t="s">
        <v>12</v>
      </c>
      <c r="C18" s="1">
        <v>382</v>
      </c>
      <c r="D18" s="1">
        <v>2</v>
      </c>
      <c r="E18" s="5">
        <f t="shared" si="0"/>
        <v>764</v>
      </c>
      <c r="I18" s="10"/>
    </row>
    <row r="19" spans="1:9" ht="30">
      <c r="A19" s="1">
        <f t="shared" si="1"/>
        <v>11</v>
      </c>
      <c r="B19" s="3" t="s">
        <v>13</v>
      </c>
      <c r="C19" s="1">
        <v>320</v>
      </c>
      <c r="D19" s="1">
        <v>2</v>
      </c>
      <c r="E19" s="5">
        <f t="shared" si="0"/>
        <v>640</v>
      </c>
      <c r="I19" s="10"/>
    </row>
    <row r="20" spans="1:9" ht="30">
      <c r="A20" s="1">
        <f t="shared" si="1"/>
        <v>12</v>
      </c>
      <c r="B20" s="3" t="s">
        <v>14</v>
      </c>
      <c r="C20" s="1">
        <v>60</v>
      </c>
      <c r="D20" s="1">
        <v>40</v>
      </c>
      <c r="E20" s="5">
        <f t="shared" si="0"/>
        <v>2400</v>
      </c>
      <c r="I20" s="10"/>
    </row>
    <row r="21" spans="1:9" ht="30">
      <c r="A21" s="1">
        <f t="shared" si="1"/>
        <v>13</v>
      </c>
      <c r="B21" s="3" t="s">
        <v>15</v>
      </c>
      <c r="C21" s="1">
        <v>50</v>
      </c>
      <c r="D21" s="1">
        <v>40</v>
      </c>
      <c r="E21" s="5">
        <f t="shared" si="0"/>
        <v>2000</v>
      </c>
      <c r="I21" s="10"/>
    </row>
    <row r="22" spans="1:9" ht="30">
      <c r="A22" s="1">
        <f t="shared" si="1"/>
        <v>14</v>
      </c>
      <c r="B22" s="3" t="s">
        <v>23</v>
      </c>
      <c r="C22" s="1">
        <v>180</v>
      </c>
      <c r="D22" s="1">
        <v>4</v>
      </c>
      <c r="E22" s="5">
        <f t="shared" si="0"/>
        <v>720</v>
      </c>
      <c r="I22" s="10"/>
    </row>
    <row r="23" spans="1:9" ht="16.5" customHeight="1">
      <c r="A23" s="1">
        <f t="shared" si="1"/>
        <v>15</v>
      </c>
      <c r="B23" s="3" t="s">
        <v>16</v>
      </c>
      <c r="C23" s="1">
        <v>100</v>
      </c>
      <c r="D23" s="1">
        <v>1</v>
      </c>
      <c r="E23" s="5">
        <f t="shared" si="0"/>
        <v>100</v>
      </c>
      <c r="I23" s="10"/>
    </row>
    <row r="24" spans="1:9" ht="44.25">
      <c r="A24" s="1">
        <v>16</v>
      </c>
      <c r="B24" s="3" t="s">
        <v>17</v>
      </c>
      <c r="C24" s="1">
        <v>800</v>
      </c>
      <c r="D24" s="1">
        <v>1</v>
      </c>
      <c r="E24" s="5">
        <f t="shared" si="0"/>
        <v>800</v>
      </c>
      <c r="I24" s="10"/>
    </row>
    <row r="25" spans="1:9" ht="30">
      <c r="A25" s="1">
        <v>17</v>
      </c>
      <c r="B25" s="3" t="s">
        <v>18</v>
      </c>
      <c r="C25" s="1">
        <v>304</v>
      </c>
      <c r="D25" s="1">
        <v>10</v>
      </c>
      <c r="E25" s="5">
        <f t="shared" si="0"/>
        <v>3040</v>
      </c>
      <c r="I25" s="10"/>
    </row>
    <row r="26" spans="1:9" ht="30">
      <c r="A26" s="1">
        <v>18</v>
      </c>
      <c r="B26" s="3" t="s">
        <v>19</v>
      </c>
      <c r="C26" s="1">
        <v>1118</v>
      </c>
      <c r="D26" s="1">
        <v>2</v>
      </c>
      <c r="E26" s="5">
        <f t="shared" si="0"/>
        <v>2236</v>
      </c>
      <c r="I26" s="10"/>
    </row>
    <row r="27" spans="1:17" ht="45">
      <c r="A27" s="1">
        <v>19</v>
      </c>
      <c r="B27" s="3" t="s">
        <v>20</v>
      </c>
      <c r="C27" s="1">
        <v>150</v>
      </c>
      <c r="D27" s="1">
        <v>40</v>
      </c>
      <c r="E27" s="5">
        <f t="shared" si="0"/>
        <v>6000</v>
      </c>
      <c r="I27" s="10"/>
      <c r="P27" s="1"/>
      <c r="Q27" s="3"/>
    </row>
    <row r="28" spans="1:17" ht="30.75">
      <c r="A28" s="1">
        <v>20</v>
      </c>
      <c r="B28" s="3" t="s">
        <v>21</v>
      </c>
      <c r="C28" s="1">
        <v>50</v>
      </c>
      <c r="D28" s="1">
        <v>40</v>
      </c>
      <c r="E28" s="5">
        <f t="shared" si="0"/>
        <v>2000</v>
      </c>
      <c r="I28" s="10"/>
      <c r="P28" s="1"/>
      <c r="Q28" s="3"/>
    </row>
    <row r="29" spans="1:17" ht="30.75">
      <c r="A29" s="1">
        <v>21</v>
      </c>
      <c r="B29" s="3" t="s">
        <v>22</v>
      </c>
      <c r="C29" s="1">
        <v>400</v>
      </c>
      <c r="D29" s="1">
        <v>2</v>
      </c>
      <c r="E29" s="5">
        <f t="shared" si="0"/>
        <v>800</v>
      </c>
      <c r="I29" s="10"/>
      <c r="P29" s="1"/>
      <c r="Q29" s="3"/>
    </row>
    <row r="30" spans="1:17" ht="15.75">
      <c r="A30" s="1">
        <v>22</v>
      </c>
      <c r="B30" s="6" t="s">
        <v>24</v>
      </c>
      <c r="C30" s="1">
        <v>125</v>
      </c>
      <c r="D30" s="1">
        <v>2</v>
      </c>
      <c r="E30" s="5">
        <f t="shared" si="0"/>
        <v>250</v>
      </c>
      <c r="I30" s="10"/>
      <c r="P30" s="1"/>
      <c r="Q30" s="3"/>
    </row>
    <row r="31" spans="1:17" ht="15.75">
      <c r="A31" s="1">
        <v>23</v>
      </c>
      <c r="B31" s="6" t="s">
        <v>27</v>
      </c>
      <c r="C31" s="1">
        <v>195</v>
      </c>
      <c r="D31" s="1">
        <v>2</v>
      </c>
      <c r="E31" s="5">
        <f t="shared" si="0"/>
        <v>390</v>
      </c>
      <c r="I31" s="10"/>
      <c r="P31" s="1"/>
      <c r="Q31" s="3"/>
    </row>
    <row r="32" spans="1:17" ht="15.75">
      <c r="A32" s="1">
        <v>24</v>
      </c>
      <c r="B32" s="6" t="s">
        <v>25</v>
      </c>
      <c r="C32" s="1">
        <v>405</v>
      </c>
      <c r="D32" s="1">
        <v>9</v>
      </c>
      <c r="E32" s="5">
        <f t="shared" si="0"/>
        <v>3645</v>
      </c>
      <c r="I32" s="10"/>
      <c r="P32" s="1"/>
      <c r="Q32" s="3"/>
    </row>
    <row r="33" spans="1:17" ht="15.75">
      <c r="A33" s="1">
        <v>25</v>
      </c>
      <c r="B33" s="6" t="s">
        <v>26</v>
      </c>
      <c r="C33" s="1">
        <v>459</v>
      </c>
      <c r="D33" s="1">
        <v>9</v>
      </c>
      <c r="E33" s="5">
        <f t="shared" si="0"/>
        <v>4131</v>
      </c>
      <c r="I33" s="10"/>
      <c r="P33" s="1"/>
      <c r="Q33" s="3"/>
    </row>
    <row r="34" spans="1:17" ht="15.75">
      <c r="A34" s="1"/>
      <c r="B34" s="6" t="s">
        <v>55</v>
      </c>
      <c r="C34" s="1"/>
      <c r="D34" s="1"/>
      <c r="E34" s="5">
        <f>SUM(E9:E33)</f>
        <v>64108</v>
      </c>
      <c r="I34" s="10"/>
      <c r="P34" s="1"/>
      <c r="Q34" s="3"/>
    </row>
    <row r="35" spans="1:17" ht="15.75">
      <c r="A35" s="7"/>
      <c r="B35" s="8"/>
      <c r="C35" s="7"/>
      <c r="D35" s="7"/>
      <c r="E35" s="9"/>
      <c r="P35" s="1"/>
      <c r="Q35" s="3"/>
    </row>
    <row r="36" spans="9:17" ht="15">
      <c r="I36" s="10"/>
      <c r="P36" s="1"/>
      <c r="Q36" s="1"/>
    </row>
    <row r="37" spans="2:17" ht="18.75" thickBot="1">
      <c r="B37" s="48" t="s">
        <v>87</v>
      </c>
      <c r="P37" s="1"/>
      <c r="Q37" s="1"/>
    </row>
    <row r="38" spans="1:21" ht="27" thickBot="1">
      <c r="A38" s="13" t="s">
        <v>32</v>
      </c>
      <c r="B38" s="14" t="s">
        <v>33</v>
      </c>
      <c r="C38" s="15" t="s">
        <v>34</v>
      </c>
      <c r="D38" s="15" t="s">
        <v>35</v>
      </c>
      <c r="E38" s="56" t="s">
        <v>86</v>
      </c>
      <c r="M38" s="10"/>
      <c r="T38" s="1"/>
      <c r="U38" s="1"/>
    </row>
    <row r="39" spans="1:21" ht="18.75" thickBot="1">
      <c r="A39" s="16">
        <v>1</v>
      </c>
      <c r="B39" s="17" t="s">
        <v>36</v>
      </c>
      <c r="C39" s="18"/>
      <c r="D39" s="19"/>
      <c r="E39" s="58">
        <f>(D40+D41+D42)*60+D43</f>
        <v>10500</v>
      </c>
      <c r="T39" s="1"/>
      <c r="U39" s="1"/>
    </row>
    <row r="40" spans="1:21" ht="15.75" thickBot="1">
      <c r="A40" s="20"/>
      <c r="B40" s="21" t="s">
        <v>37</v>
      </c>
      <c r="C40" s="22" t="s">
        <v>38</v>
      </c>
      <c r="D40" s="57">
        <v>40</v>
      </c>
      <c r="E40" s="60"/>
      <c r="T40" s="1"/>
      <c r="U40" s="1"/>
    </row>
    <row r="41" spans="1:5" ht="15.75" thickBot="1">
      <c r="A41" s="20"/>
      <c r="B41" s="21" t="s">
        <v>39</v>
      </c>
      <c r="C41" s="22" t="s">
        <v>38</v>
      </c>
      <c r="D41" s="57">
        <v>25</v>
      </c>
      <c r="E41" s="61"/>
    </row>
    <row r="42" spans="1:5" ht="15.75" thickBot="1">
      <c r="A42" s="20"/>
      <c r="B42" s="21" t="s">
        <v>40</v>
      </c>
      <c r="C42" s="22" t="s">
        <v>38</v>
      </c>
      <c r="D42" s="57">
        <v>60</v>
      </c>
      <c r="E42" s="61"/>
    </row>
    <row r="43" spans="1:5" ht="15.75" thickBot="1">
      <c r="A43" s="20"/>
      <c r="B43" s="21" t="s">
        <v>41</v>
      </c>
      <c r="C43" s="24"/>
      <c r="D43" s="57">
        <v>3000</v>
      </c>
      <c r="E43" s="62"/>
    </row>
    <row r="44" spans="1:5" ht="18.75" thickBot="1">
      <c r="A44" s="16">
        <v>2</v>
      </c>
      <c r="B44" s="17" t="s">
        <v>42</v>
      </c>
      <c r="C44" s="24"/>
      <c r="D44" s="25">
        <f>SUM(D45:D49)*60</f>
        <v>7500</v>
      </c>
      <c r="E44" s="59">
        <f>SUM(D45:D49)*60</f>
        <v>7500</v>
      </c>
    </row>
    <row r="45" spans="1:5" ht="15.75" thickBot="1">
      <c r="A45" s="20"/>
      <c r="B45" s="21" t="s">
        <v>43</v>
      </c>
      <c r="C45" s="22" t="s">
        <v>38</v>
      </c>
      <c r="D45" s="23">
        <v>10</v>
      </c>
      <c r="E45" s="60"/>
    </row>
    <row r="46" spans="1:5" ht="15.75" thickBot="1">
      <c r="A46" s="20"/>
      <c r="B46" s="21" t="s">
        <v>44</v>
      </c>
      <c r="C46" s="22" t="s">
        <v>38</v>
      </c>
      <c r="D46" s="23">
        <v>15</v>
      </c>
      <c r="E46" s="61"/>
    </row>
    <row r="47" spans="1:5" ht="15.75" thickBot="1">
      <c r="A47" s="20"/>
      <c r="B47" s="21" t="s">
        <v>45</v>
      </c>
      <c r="C47" s="22" t="s">
        <v>38</v>
      </c>
      <c r="D47" s="23">
        <v>40</v>
      </c>
      <c r="E47" s="61"/>
    </row>
    <row r="48" spans="1:5" ht="15.75" thickBot="1">
      <c r="A48" s="20"/>
      <c r="B48" s="21" t="s">
        <v>46</v>
      </c>
      <c r="C48" s="22" t="s">
        <v>38</v>
      </c>
      <c r="D48" s="23">
        <v>45</v>
      </c>
      <c r="E48" s="61"/>
    </row>
    <row r="49" spans="1:5" ht="15.75" thickBot="1">
      <c r="A49" s="20"/>
      <c r="B49" s="21" t="s">
        <v>47</v>
      </c>
      <c r="C49" s="22" t="s">
        <v>38</v>
      </c>
      <c r="D49" s="23">
        <v>15</v>
      </c>
      <c r="E49" s="62"/>
    </row>
    <row r="50" spans="1:5" ht="33.75" thickBot="1">
      <c r="A50" s="16">
        <v>3</v>
      </c>
      <c r="B50" s="26" t="s">
        <v>48</v>
      </c>
      <c r="C50" s="63" t="s">
        <v>38</v>
      </c>
      <c r="D50" s="63">
        <v>130</v>
      </c>
      <c r="E50" s="59">
        <f aca="true" t="shared" si="2" ref="E46:E54">D50*60</f>
        <v>7800</v>
      </c>
    </row>
    <row r="51" spans="1:5" ht="33.75" thickBot="1">
      <c r="A51" s="16">
        <v>4</v>
      </c>
      <c r="B51" s="26" t="s">
        <v>49</v>
      </c>
      <c r="C51" s="27" t="s">
        <v>38</v>
      </c>
      <c r="D51" s="27">
        <v>80</v>
      </c>
      <c r="E51" s="59">
        <f t="shared" si="2"/>
        <v>4800</v>
      </c>
    </row>
    <row r="52" spans="1:5" ht="17.25" thickBot="1">
      <c r="A52" s="16">
        <v>5</v>
      </c>
      <c r="B52" s="26" t="s">
        <v>50</v>
      </c>
      <c r="C52" s="27" t="s">
        <v>51</v>
      </c>
      <c r="D52" s="27">
        <v>30</v>
      </c>
      <c r="E52" s="59">
        <f t="shared" si="2"/>
        <v>1800</v>
      </c>
    </row>
    <row r="53" spans="1:5" ht="17.25" thickBot="1">
      <c r="A53" s="16">
        <v>6</v>
      </c>
      <c r="B53" s="26" t="s">
        <v>52</v>
      </c>
      <c r="C53" s="27" t="s">
        <v>51</v>
      </c>
      <c r="D53" s="27">
        <v>35</v>
      </c>
      <c r="E53" s="59">
        <f t="shared" si="2"/>
        <v>2100</v>
      </c>
    </row>
    <row r="54" spans="1:5" ht="17.25" thickBot="1">
      <c r="A54" s="16">
        <v>7</v>
      </c>
      <c r="B54" s="26" t="s">
        <v>53</v>
      </c>
      <c r="C54" s="27" t="s">
        <v>38</v>
      </c>
      <c r="D54" s="27">
        <v>60</v>
      </c>
      <c r="E54" s="59">
        <f t="shared" si="2"/>
        <v>3600</v>
      </c>
    </row>
    <row r="55" spans="1:5" ht="18.75" thickBot="1">
      <c r="A55" s="20"/>
      <c r="B55" s="32" t="s">
        <v>54</v>
      </c>
      <c r="C55" s="18"/>
      <c r="D55" s="28">
        <f>SUM(D40:D42)+SUM(D45:D54)</f>
        <v>585</v>
      </c>
      <c r="E55" s="59"/>
    </row>
    <row r="56" spans="2:5" ht="17.25" thickBot="1">
      <c r="B56" s="26" t="s">
        <v>55</v>
      </c>
      <c r="C56" s="27"/>
      <c r="D56" s="29">
        <f>D55*60+D43</f>
        <v>38100</v>
      </c>
      <c r="E56" s="59">
        <f>SUM(E39:E55)</f>
        <v>38100</v>
      </c>
    </row>
    <row r="57" ht="13.5" thickBot="1"/>
    <row r="58" spans="1:3" ht="16.5" thickBot="1">
      <c r="A58" s="30" t="s">
        <v>32</v>
      </c>
      <c r="B58" s="31" t="s">
        <v>56</v>
      </c>
      <c r="C58" s="31" t="s">
        <v>57</v>
      </c>
    </row>
    <row r="59" spans="1:3" ht="16.5" thickBot="1">
      <c r="A59" s="20"/>
      <c r="B59" s="32" t="s">
        <v>58</v>
      </c>
      <c r="C59" s="18"/>
    </row>
    <row r="60" spans="1:3" ht="16.5" thickBot="1">
      <c r="A60" s="16">
        <v>1</v>
      </c>
      <c r="B60" s="21" t="s">
        <v>59</v>
      </c>
      <c r="C60" s="23">
        <v>630</v>
      </c>
    </row>
    <row r="61" spans="1:3" ht="16.5" thickBot="1">
      <c r="A61" s="16">
        <v>2</v>
      </c>
      <c r="B61" s="21" t="s">
        <v>60</v>
      </c>
      <c r="C61" s="23">
        <v>630</v>
      </c>
    </row>
    <row r="62" spans="1:3" ht="16.5" thickBot="1">
      <c r="A62" s="16">
        <v>3</v>
      </c>
      <c r="B62" s="21" t="s">
        <v>61</v>
      </c>
      <c r="C62" s="23">
        <v>630</v>
      </c>
    </row>
    <row r="63" spans="1:3" ht="16.5" thickBot="1">
      <c r="A63" s="16">
        <v>4</v>
      </c>
      <c r="B63" s="21" t="s">
        <v>62</v>
      </c>
      <c r="C63" s="23">
        <v>630</v>
      </c>
    </row>
    <row r="64" spans="1:3" ht="16.5" thickBot="1">
      <c r="A64" s="16">
        <v>5</v>
      </c>
      <c r="B64" s="21" t="s">
        <v>63</v>
      </c>
      <c r="C64" s="23">
        <v>630</v>
      </c>
    </row>
    <row r="65" spans="1:3" ht="16.5" thickBot="1">
      <c r="A65" s="16">
        <v>6</v>
      </c>
      <c r="B65" s="21" t="s">
        <v>64</v>
      </c>
      <c r="C65" s="23">
        <v>150</v>
      </c>
    </row>
    <row r="66" spans="1:3" ht="15.75" thickBot="1">
      <c r="A66" s="20"/>
      <c r="B66" s="33" t="s">
        <v>65</v>
      </c>
      <c r="C66" s="34">
        <v>3300</v>
      </c>
    </row>
    <row r="67" spans="1:3" ht="31.5" thickBot="1">
      <c r="A67" s="16">
        <v>7</v>
      </c>
      <c r="B67" s="35" t="s">
        <v>66</v>
      </c>
      <c r="C67" s="23">
        <v>850</v>
      </c>
    </row>
    <row r="68" spans="1:3" ht="16.5" thickBot="1">
      <c r="A68" s="16">
        <v>8</v>
      </c>
      <c r="B68" s="35" t="s">
        <v>67</v>
      </c>
      <c r="C68" s="23">
        <v>500</v>
      </c>
    </row>
    <row r="69" spans="1:3" ht="15" customHeight="1">
      <c r="A69" s="51">
        <v>9</v>
      </c>
      <c r="B69" s="36" t="s">
        <v>68</v>
      </c>
      <c r="C69" s="53">
        <v>13500</v>
      </c>
    </row>
    <row r="70" spans="1:3" ht="15.75" thickBot="1">
      <c r="A70" s="52"/>
      <c r="B70" s="35" t="s">
        <v>69</v>
      </c>
      <c r="C70" s="54"/>
    </row>
    <row r="71" spans="1:3" ht="16.5" thickBot="1">
      <c r="A71" s="16">
        <v>10</v>
      </c>
      <c r="B71" s="35" t="s">
        <v>70</v>
      </c>
      <c r="C71" s="37">
        <v>750</v>
      </c>
    </row>
    <row r="72" spans="1:3" ht="31.5" thickBot="1">
      <c r="A72" s="16">
        <v>11</v>
      </c>
      <c r="B72" s="35" t="s">
        <v>71</v>
      </c>
      <c r="C72" s="37">
        <v>120</v>
      </c>
    </row>
    <row r="73" spans="1:3" ht="15">
      <c r="A73" s="51">
        <v>12</v>
      </c>
      <c r="B73" s="36" t="s">
        <v>72</v>
      </c>
      <c r="C73" s="53">
        <v>10730</v>
      </c>
    </row>
    <row r="74" spans="1:3" ht="30.75" thickBot="1">
      <c r="A74" s="52"/>
      <c r="B74" s="35" t="s">
        <v>73</v>
      </c>
      <c r="C74" s="54"/>
    </row>
    <row r="75" spans="1:3" ht="16.5" thickBot="1">
      <c r="A75" s="16">
        <v>13</v>
      </c>
      <c r="B75" s="38" t="s">
        <v>74</v>
      </c>
      <c r="C75" s="37">
        <v>2880</v>
      </c>
    </row>
    <row r="76" spans="1:3" ht="32.25" thickBot="1">
      <c r="A76" s="16">
        <v>14</v>
      </c>
      <c r="B76" s="21" t="s">
        <v>75</v>
      </c>
      <c r="C76" s="37">
        <f>1250*10</f>
        <v>12500</v>
      </c>
    </row>
    <row r="77" spans="1:3" ht="16.5" thickBot="1">
      <c r="A77" s="16">
        <v>15</v>
      </c>
      <c r="B77" s="35" t="s">
        <v>76</v>
      </c>
      <c r="C77" s="37">
        <v>140</v>
      </c>
    </row>
    <row r="78" spans="1:3" ht="15">
      <c r="A78" s="51">
        <v>16</v>
      </c>
      <c r="B78" s="36" t="s">
        <v>77</v>
      </c>
      <c r="C78" s="53">
        <v>280</v>
      </c>
    </row>
    <row r="79" spans="1:3" ht="15.75" thickBot="1">
      <c r="A79" s="52"/>
      <c r="B79" s="35" t="s">
        <v>78</v>
      </c>
      <c r="C79" s="54"/>
    </row>
    <row r="80" spans="1:3" ht="16.5" thickBot="1">
      <c r="A80" s="16">
        <v>17</v>
      </c>
      <c r="B80" s="35" t="s">
        <v>79</v>
      </c>
      <c r="C80" s="37">
        <v>60</v>
      </c>
    </row>
    <row r="81" spans="1:3" ht="16.5" thickBot="1">
      <c r="A81" s="16">
        <v>18</v>
      </c>
      <c r="B81" s="35" t="s">
        <v>80</v>
      </c>
      <c r="C81" s="37">
        <v>60</v>
      </c>
    </row>
    <row r="82" spans="1:4" ht="13.5" thickBot="1">
      <c r="A82" s="20"/>
      <c r="B82" s="18"/>
      <c r="C82" s="18"/>
      <c r="D82" s="41"/>
    </row>
    <row r="83" spans="1:4" ht="15.75" thickBot="1">
      <c r="A83" s="20"/>
      <c r="B83" s="33" t="s">
        <v>81</v>
      </c>
      <c r="C83" s="39">
        <f>SUM(C66:C81)</f>
        <v>45670</v>
      </c>
      <c r="D83" s="42"/>
    </row>
    <row r="84" spans="1:4" ht="16.5" thickBot="1">
      <c r="A84" s="20"/>
      <c r="B84" s="40" t="s">
        <v>82</v>
      </c>
      <c r="C84" s="43">
        <f>D56+C83</f>
        <v>83770</v>
      </c>
      <c r="D84" s="41"/>
    </row>
  </sheetData>
  <sheetProtection/>
  <mergeCells count="6">
    <mergeCell ref="A78:A79"/>
    <mergeCell ref="C78:C79"/>
    <mergeCell ref="A69:A70"/>
    <mergeCell ref="C69:C70"/>
    <mergeCell ref="A73:A74"/>
    <mergeCell ref="C73:C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2017-09-13T12:43:20Z</dcterms:created>
  <dcterms:modified xsi:type="dcterms:W3CDTF">2017-09-25T17:26:38Z</dcterms:modified>
  <cp:category/>
  <cp:version/>
  <cp:contentType/>
  <cp:contentStatus/>
</cp:coreProperties>
</file>